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W:\$BaseDoc Ace\WO_PAIE\"/>
    </mc:Choice>
  </mc:AlternateContent>
  <xr:revisionPtr revIDLastSave="0" documentId="13_ncr:1_{BB35F3CC-2341-4ED2-ADF5-CDAC59C3A968}" xr6:coauthVersionLast="47" xr6:coauthVersionMax="47" xr10:uidLastSave="{00000000-0000-0000-0000-000000000000}"/>
  <bookViews>
    <workbookView xWindow="5580" yWindow="7185" windowWidth="21390" windowHeight="7695" xr2:uid="{00000000-000D-0000-FFFF-FFFF00000000}"/>
  </bookViews>
  <sheets>
    <sheet name="Calcul CP" sheetId="1" r:id="rId1"/>
    <sheet name="Synthèse comptabl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G2" i="1" s="1"/>
  <c r="H2" i="1"/>
  <c r="F3" i="1"/>
  <c r="G3" i="1" s="1"/>
  <c r="H3" i="1"/>
  <c r="I2" i="1" l="1"/>
  <c r="K2" i="1" s="1"/>
  <c r="I3" i="1"/>
  <c r="B2" i="2" l="1"/>
  <c r="B3" i="2"/>
  <c r="K3" i="1"/>
  <c r="B4" i="2" s="1"/>
</calcChain>
</file>

<file path=xl/sharedStrings.xml><?xml version="1.0" encoding="utf-8"?>
<sst xmlns="http://schemas.openxmlformats.org/spreadsheetml/2006/main" count="20" uniqueCount="17">
  <si>
    <t>Salarié</t>
  </si>
  <si>
    <t>Brut période réf.</t>
  </si>
  <si>
    <t>Brut mensuel</t>
  </si>
  <si>
    <t>Jours CP restants</t>
  </si>
  <si>
    <t>Provision maintien</t>
  </si>
  <si>
    <t>Provision dixième</t>
  </si>
  <si>
    <t>Provision retenue</t>
  </si>
  <si>
    <t>Tx charges</t>
  </si>
  <si>
    <t>Provision totale</t>
  </si>
  <si>
    <t>Exemple</t>
  </si>
  <si>
    <t>Libellé</t>
  </si>
  <si>
    <t>Montant</t>
  </si>
  <si>
    <t>Provision CP brute</t>
  </si>
  <si>
    <t>Charges patronales</t>
  </si>
  <si>
    <t>Jours CP Acquis</t>
  </si>
  <si>
    <t xml:space="preserve">jour ouvrables ?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</si>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</sst>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2" max="2" width="14.28515625" customWidth="1"/>
    <col min="3" max="3" width="14.5703125" customWidth="1"/>
    <col min="4" max="4" width="18.28515625" customWidth="1"/>
    <col min="5" max="5" width="17.5703125" customWidth="1"/>
    <col min="6" max="6" width="14" customWidth="1"/>
    <col min="7" max="7" width="23.28515625" customWidth="1"/>
    <col min="8" max="8" width="16.7109375" customWidth="1"/>
    <col min="9" max="9" width="18.85546875" customWidth="1"/>
    <col min="10" max="10" width="12.855468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14</v>
      </c>
      <c r="F1" s="1"/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M1" s="1" t="s">
        <v>15</v>
      </c>
    </row>
    <row r="2" spans="1:13" x14ac:dyDescent="0.25">
      <c r="A2" t="s">
        <v>9</v>
      </c>
      <c r="B2">
        <v>3043.13</v>
      </c>
      <c r="C2">
        <v>3043.13</v>
      </c>
      <c r="D2">
        <v>2.5</v>
      </c>
      <c r="E2">
        <v>2.5</v>
      </c>
      <c r="F2">
        <f>IF(M2="oui",C2/26,C2/21.67)</f>
        <v>117.04346153846154</v>
      </c>
      <c r="G2">
        <f>D2*F2</f>
        <v>292.60865384615386</v>
      </c>
      <c r="H2">
        <f>B2*10%*(D2/E2)</f>
        <v>304.31300000000005</v>
      </c>
      <c r="I2">
        <f>MAX(G2,H2)</f>
        <v>304.31300000000005</v>
      </c>
      <c r="J2">
        <v>0.42</v>
      </c>
      <c r="K2">
        <f>I2*(1+J2)</f>
        <v>432.12446000000006</v>
      </c>
      <c r="M2" t="s">
        <v>16</v>
      </c>
    </row>
    <row r="3" spans="1:13" x14ac:dyDescent="0.25">
      <c r="A3" t="s">
        <v>9</v>
      </c>
      <c r="B3">
        <v>35626.26</v>
      </c>
      <c r="C3">
        <v>3043.13</v>
      </c>
      <c r="D3">
        <v>29</v>
      </c>
      <c r="E3">
        <v>29</v>
      </c>
      <c r="F3">
        <f>C3/26</f>
        <v>117.04346153846154</v>
      </c>
      <c r="G3">
        <f>D3*F3</f>
        <v>3394.2603846153847</v>
      </c>
      <c r="H3">
        <f>B3*10%*(D3/E3)</f>
        <v>3562.6260000000002</v>
      </c>
      <c r="I3">
        <f>MAX(G3,H3)</f>
        <v>3562.6260000000002</v>
      </c>
      <c r="J3">
        <v>0.42</v>
      </c>
      <c r="K3">
        <f>I3*(1+J3)</f>
        <v>5058.9289200000003</v>
      </c>
      <c r="M3" t="s">
        <v>16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selection activeCell="B4" sqref="B4"/>
    </sheetView>
  </sheetViews>
  <sheetFormatPr baseColWidth="10" defaultColWidth="9.140625" defaultRowHeight="15" x14ac:dyDescent="0.25"/>
  <cols>
    <col min="1" max="1" width="9.140625" customWidth="1"/>
  </cols>
  <sheetData>
    <row r="1" spans="1:2" x14ac:dyDescent="0.25">
      <c r="A1" s="1" t="s">
        <v>10</v>
      </c>
      <c r="B1" s="1" t="s">
        <v>11</v>
      </c>
    </row>
    <row r="2" spans="1:2" x14ac:dyDescent="0.25">
      <c r="A2" t="s">
        <v>12</v>
      </c>
      <c r="B2">
        <f>SUM('Calcul CP'!I3:I100)</f>
        <v>3562.6260000000002</v>
      </c>
    </row>
    <row r="3" spans="1:2" x14ac:dyDescent="0.25">
      <c r="A3" t="s">
        <v>13</v>
      </c>
      <c r="B3">
        <f>SUM('Calcul CP'!I3:I100*'Calcul CP'!J3:J100)</f>
        <v>1496.3029200000001</v>
      </c>
    </row>
    <row r="4" spans="1:2" x14ac:dyDescent="0.25">
      <c r="A4" t="s">
        <v>8</v>
      </c>
      <c r="B4">
        <f>SUM('Calcul CP'!K3:K100)</f>
        <v>5058.9289200000003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CP</vt:lpstr>
      <vt:lpstr>Synthèse comptable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keylian Roux</cp:lastModifiedBy>
  <dcterms:created xsi:type="dcterms:W3CDTF">2026-08-04T12:33:50Z</dcterms:created>
  <dcterms:modified xsi:type="dcterms:W3CDTF">2026-08-04T16:56:11Z</dcterms:modified>
</cp:coreProperties>
</file>